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4640" activeTab="0"/>
  </bookViews>
  <sheets>
    <sheet name="Yaho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<sst xmlns="http://schemas.openxmlformats.org/spreadsheetml/2006/main" count="29" uniqueCount="29">
  <si>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DPS</t>
  </si>
  <si>
    <t>EPS</t>
  </si>
  <si>
    <t>ROE</t>
  </si>
  <si>
    <t>Alliant</t>
  </si>
  <si>
    <t>Retention</t>
  </si>
  <si>
    <t>Duke Energy</t>
  </si>
  <si>
    <t>Allete Inc.,</t>
  </si>
  <si>
    <t>Eversource</t>
  </si>
  <si>
    <t>OGE Energy</t>
  </si>
  <si>
    <t>Pinnacle West</t>
  </si>
  <si>
    <t>Evergy</t>
  </si>
  <si>
    <t>Median</t>
  </si>
  <si>
    <t>Average</t>
  </si>
  <si>
    <t xml:space="preserve">    5 year Growth</t>
  </si>
  <si>
    <t xml:space="preserve">Past </t>
  </si>
  <si>
    <t>Future</t>
  </si>
  <si>
    <t># Analysts</t>
  </si>
  <si>
    <t>Yield</t>
  </si>
  <si>
    <t>K (Est g)</t>
  </si>
  <si>
    <t>SUST G</t>
  </si>
  <si>
    <t>K</t>
  </si>
  <si>
    <t>MB</t>
  </si>
  <si>
    <t>Beta</t>
  </si>
  <si>
    <t>American Electric</t>
  </si>
  <si>
    <t>Edison International</t>
  </si>
  <si>
    <t>PNM</t>
  </si>
  <si>
    <t>Southern</t>
  </si>
  <si>
    <t>All data from Capital IQ as reported by Yahooo Finance</t>
  </si>
  <si>
    <t>US Electric's Financial Data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</si>
</sst>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"/>
  </numFmts>
  <fonts count="40">
    <font>
      <sz val="10"/>
      <name val="Arial"/>
      <family val="0"/>
    </font>
    <font>
      <sz val="8"/>
      <name val="Arial"/>
      <family val="2"/>
    </font>
    <font>
      <b/>
      <i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8.28125" style="0" customWidth="1"/>
    <col min="9" max="9" width="9.8515625" style="0" customWidth="1"/>
  </cols>
  <sheetData>
    <row r="2" ht="12.75">
      <c r="F2" t="s">
        <v>28</v>
      </c>
    </row>
    <row r="4" spans="1:15" ht="15.75">
      <c r="A4" s="3"/>
      <c r="B4" s="3"/>
      <c r="C4" s="3" t="s">
        <v>13</v>
      </c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</row>
    <row r="5" spans="1:15" ht="15.75">
      <c r="A5" s="3"/>
      <c r="B5" s="3"/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2</v>
      </c>
      <c r="I5" s="3" t="s">
        <v>4</v>
      </c>
      <c r="J5" s="3" t="s">
        <v>19</v>
      </c>
      <c r="K5" s="3" t="s">
        <v>20</v>
      </c>
      <c r="L5" s="3" t="s">
        <v>21</v>
      </c>
      <c r="M5" s="4" t="s">
        <v>0</v>
      </c>
      <c r="N5" s="4" t="s">
        <v>1</v>
      </c>
      <c r="O5" s="4" t="s">
        <v>22</v>
      </c>
    </row>
    <row r="6" spans="1:15" ht="15.75">
      <c r="A6" s="3" t="s">
        <v>5</v>
      </c>
      <c r="B6" s="3"/>
      <c r="C6" s="3">
        <v>-0.14</v>
      </c>
      <c r="D6" s="3">
        <v>4.13</v>
      </c>
      <c r="E6" s="3">
        <v>7</v>
      </c>
      <c r="F6" s="3">
        <v>4.54</v>
      </c>
      <c r="G6" s="1">
        <f>+(((1+(F6/100))*(1+(D6/100)))-1)*100</f>
        <v>8.857501999999995</v>
      </c>
      <c r="H6" s="3">
        <v>6.66</v>
      </c>
      <c r="I6" s="2">
        <f aca="true" t="shared" si="0" ref="I6:I16">+(N6-M6)/N6</f>
        <v>0.06147229951935236</v>
      </c>
      <c r="J6" s="2">
        <f aca="true" t="shared" si="1" ref="J6:J16">+I6*H6</f>
        <v>0.4094055147988867</v>
      </c>
      <c r="K6" s="1">
        <f aca="true" t="shared" si="2" ref="K6:K16">+(((1+(F6/100))*(1+(J6/100)))-1)*100</f>
        <v>4.967992525170772</v>
      </c>
      <c r="L6" s="3">
        <v>1.37</v>
      </c>
      <c r="M6" s="4">
        <v>3.71</v>
      </c>
      <c r="N6" s="4">
        <v>3.953</v>
      </c>
      <c r="O6" s="4">
        <v>-0.08</v>
      </c>
    </row>
    <row r="7" spans="1:15" ht="15.75">
      <c r="A7" s="3" t="s">
        <v>6</v>
      </c>
      <c r="B7" s="3"/>
      <c r="C7" s="3">
        <v>5.76</v>
      </c>
      <c r="D7" s="3">
        <v>6</v>
      </c>
      <c r="E7" s="3">
        <v>1</v>
      </c>
      <c r="F7" s="3">
        <v>2.95</v>
      </c>
      <c r="G7" s="1">
        <f>+(((1+(F7/100))*(1+(D7/100)))-1)*100</f>
        <v>9.127000000000018</v>
      </c>
      <c r="H7" s="3">
        <v>8.17</v>
      </c>
      <c r="I7" s="2">
        <f t="shared" si="0"/>
        <v>0.3191489361702127</v>
      </c>
      <c r="J7" s="2">
        <f t="shared" si="1"/>
        <v>2.607446808510638</v>
      </c>
      <c r="K7" s="1">
        <f t="shared" si="2"/>
        <v>5.6343664893617085</v>
      </c>
      <c r="L7" s="3">
        <v>1.87</v>
      </c>
      <c r="M7" s="4">
        <v>2.24</v>
      </c>
      <c r="N7" s="4">
        <v>3.29</v>
      </c>
      <c r="O7" s="4">
        <v>-0.13</v>
      </c>
    </row>
    <row r="8" spans="1:15" ht="15.75">
      <c r="A8" s="3" t="s">
        <v>7</v>
      </c>
      <c r="B8" s="3"/>
      <c r="C8" s="3">
        <v>5.98</v>
      </c>
      <c r="D8" s="3">
        <v>5.8</v>
      </c>
      <c r="E8" s="3">
        <v>6</v>
      </c>
      <c r="F8" s="3">
        <v>3.18</v>
      </c>
      <c r="G8" s="1">
        <f>+(((1+(F8/100))*(1+(D8/100)))-1)*100</f>
        <v>9.164440000000006</v>
      </c>
      <c r="H8" s="3">
        <v>9.06</v>
      </c>
      <c r="I8" s="2">
        <f t="shared" si="0"/>
        <v>0.3647798742138365</v>
      </c>
      <c r="J8" s="2">
        <f t="shared" si="1"/>
        <v>3.304905660377359</v>
      </c>
      <c r="K8" s="1">
        <f t="shared" si="2"/>
        <v>6.590001660377354</v>
      </c>
      <c r="L8" s="3">
        <v>1.78</v>
      </c>
      <c r="M8" s="4">
        <v>2.02</v>
      </c>
      <c r="N8" s="4">
        <v>3.18</v>
      </c>
      <c r="O8" s="4">
        <v>0.07</v>
      </c>
    </row>
    <row r="9" spans="1:15" ht="15.75">
      <c r="A9" s="3" t="s">
        <v>8</v>
      </c>
      <c r="B9" s="3"/>
      <c r="C9" s="3">
        <v>-3.54</v>
      </c>
      <c r="D9" s="3">
        <v>4.7</v>
      </c>
      <c r="E9" s="3">
        <v>1</v>
      </c>
      <c r="F9" s="3">
        <v>3.56</v>
      </c>
      <c r="G9" s="1">
        <f>+(((1+(F9/100))*(1+(D9/100)))-1)*100</f>
        <v>8.427319999999995</v>
      </c>
      <c r="H9" s="3">
        <v>17.44</v>
      </c>
      <c r="I9" s="2">
        <f t="shared" si="0"/>
        <v>0.5869565217391305</v>
      </c>
      <c r="J9" s="2">
        <f t="shared" si="1"/>
        <v>10.236521739130437</v>
      </c>
      <c r="K9" s="1">
        <f t="shared" si="2"/>
        <v>14.16094191304349</v>
      </c>
      <c r="L9" s="3">
        <v>1.91</v>
      </c>
      <c r="M9" s="4">
        <v>1.33</v>
      </c>
      <c r="N9" s="4">
        <v>3.22</v>
      </c>
      <c r="O9" s="4">
        <v>0.71</v>
      </c>
    </row>
    <row r="10" spans="1:15" ht="15.75">
      <c r="A10" s="3" t="s">
        <v>9</v>
      </c>
      <c r="B10" s="3"/>
      <c r="C10" s="3">
        <v>-6.96</v>
      </c>
      <c r="D10" s="3">
        <v>3.72</v>
      </c>
      <c r="E10" s="3">
        <v>4</v>
      </c>
      <c r="F10" s="3">
        <v>3.46</v>
      </c>
      <c r="G10" s="1">
        <v>8.9</v>
      </c>
      <c r="H10" s="3">
        <v>9.6</v>
      </c>
      <c r="I10" s="2">
        <f t="shared" si="0"/>
        <v>0.3317307692307693</v>
      </c>
      <c r="J10" s="2">
        <f t="shared" si="1"/>
        <v>3.184615384615385</v>
      </c>
      <c r="K10" s="1">
        <f t="shared" si="2"/>
        <v>6.754803076923066</v>
      </c>
      <c r="L10" s="3">
        <v>1.8</v>
      </c>
      <c r="M10" s="4">
        <v>2.78</v>
      </c>
      <c r="N10" s="4">
        <v>4.16</v>
      </c>
      <c r="O10" s="4">
        <v>-0.12</v>
      </c>
    </row>
    <row r="11" spans="1:15" ht="15.75">
      <c r="A11" s="3" t="s">
        <v>10</v>
      </c>
      <c r="B11" s="3"/>
      <c r="C11" s="3">
        <v>-1.19</v>
      </c>
      <c r="D11" s="3">
        <v>9.2</v>
      </c>
      <c r="E11" s="3">
        <v>4</v>
      </c>
      <c r="F11" s="3">
        <v>3.19</v>
      </c>
      <c r="G11" s="1">
        <f aca="true" t="shared" si="3" ref="G11:G16">+(((1+(F11/100))*(1+(D11/100)))-1)*100</f>
        <v>12.683480000000014</v>
      </c>
      <c r="H11" s="3">
        <v>4.94</v>
      </c>
      <c r="I11" s="2">
        <f t="shared" si="0"/>
        <v>0.21030042918454936</v>
      </c>
      <c r="J11" s="2">
        <f t="shared" si="1"/>
        <v>1.0388841201716739</v>
      </c>
      <c r="K11" s="1">
        <f t="shared" si="2"/>
        <v>4.262024523605157</v>
      </c>
      <c r="L11" s="3">
        <v>1.43</v>
      </c>
      <c r="M11" s="4">
        <v>1.84</v>
      </c>
      <c r="N11" s="4">
        <v>2.33</v>
      </c>
      <c r="O11" s="4">
        <v>0.19</v>
      </c>
    </row>
    <row r="12" spans="1:15" ht="15.75">
      <c r="A12" s="4" t="s">
        <v>3</v>
      </c>
      <c r="B12" s="4"/>
      <c r="C12" s="4">
        <v>3.69</v>
      </c>
      <c r="D12" s="4">
        <v>5.75</v>
      </c>
      <c r="E12" s="4">
        <v>2</v>
      </c>
      <c r="F12" s="4">
        <v>3.06</v>
      </c>
      <c r="G12" s="6">
        <f t="shared" si="3"/>
        <v>8.985949999999999</v>
      </c>
      <c r="H12" s="4">
        <v>11</v>
      </c>
      <c r="I12" s="5">
        <f t="shared" si="0"/>
        <v>0.35885167464114825</v>
      </c>
      <c r="J12" s="5">
        <f t="shared" si="1"/>
        <v>3.947368421052631</v>
      </c>
      <c r="K12" s="6">
        <f t="shared" si="2"/>
        <v>7.128157894736842</v>
      </c>
      <c r="L12" s="4">
        <v>2.35</v>
      </c>
      <c r="M12" s="4">
        <v>1.34</v>
      </c>
      <c r="N12" s="4">
        <v>2.09</v>
      </c>
      <c r="O12" s="4">
        <v>-0.07</v>
      </c>
    </row>
    <row r="13" spans="1:15" ht="15.75">
      <c r="A13" s="4" t="s">
        <v>23</v>
      </c>
      <c r="B13" s="4"/>
      <c r="C13" s="4">
        <v>2.82</v>
      </c>
      <c r="D13" s="4">
        <v>5.59</v>
      </c>
      <c r="E13" s="4">
        <v>5</v>
      </c>
      <c r="F13" s="4">
        <v>3.42</v>
      </c>
      <c r="G13" s="6">
        <f t="shared" si="3"/>
        <v>9.201177999999999</v>
      </c>
      <c r="H13" s="4">
        <v>10.61</v>
      </c>
      <c r="I13" s="5">
        <f t="shared" si="0"/>
        <v>0.3657289002557545</v>
      </c>
      <c r="J13" s="5">
        <f t="shared" si="1"/>
        <v>3.880383631713555</v>
      </c>
      <c r="K13" s="6">
        <f t="shared" si="2"/>
        <v>7.433092751918147</v>
      </c>
      <c r="L13" s="4">
        <v>1.9</v>
      </c>
      <c r="M13" s="4">
        <v>2.48</v>
      </c>
      <c r="N13" s="4">
        <v>3.91</v>
      </c>
      <c r="O13" s="4">
        <v>-0.14</v>
      </c>
    </row>
    <row r="14" spans="1:15" ht="15.75">
      <c r="A14" s="4" t="s">
        <v>24</v>
      </c>
      <c r="B14" s="4"/>
      <c r="C14" s="4">
        <v>-0.13</v>
      </c>
      <c r="D14" s="4">
        <v>3.44</v>
      </c>
      <c r="E14" s="4">
        <v>5</v>
      </c>
      <c r="F14" s="4">
        <v>3.54</v>
      </c>
      <c r="G14" s="6">
        <f t="shared" si="3"/>
        <v>7.101776000000015</v>
      </c>
      <c r="H14" s="4">
        <v>2.68</v>
      </c>
      <c r="I14" s="5">
        <f t="shared" si="0"/>
        <v>-0.905511811023622</v>
      </c>
      <c r="J14" s="5">
        <f t="shared" si="1"/>
        <v>-2.426771653543307</v>
      </c>
      <c r="K14" s="6">
        <f t="shared" si="2"/>
        <v>1.02732062992128</v>
      </c>
      <c r="L14" s="4">
        <v>1.88</v>
      </c>
      <c r="M14" s="4">
        <v>2.42</v>
      </c>
      <c r="N14" s="4">
        <v>1.27</v>
      </c>
      <c r="O14" s="4">
        <v>-0.25</v>
      </c>
    </row>
    <row r="15" spans="1:15" ht="15.75">
      <c r="A15" s="4" t="s">
        <v>25</v>
      </c>
      <c r="B15" s="4"/>
      <c r="C15" s="4">
        <v>3.26</v>
      </c>
      <c r="D15" s="4">
        <v>4.45</v>
      </c>
      <c r="E15" s="4">
        <v>3</v>
      </c>
      <c r="F15" s="4">
        <v>2.67</v>
      </c>
      <c r="G15" s="6">
        <f t="shared" si="3"/>
        <v>7.238814999999987</v>
      </c>
      <c r="H15" s="4">
        <v>4.91</v>
      </c>
      <c r="I15" s="5">
        <f t="shared" si="0"/>
        <v>-0.16611661166116615</v>
      </c>
      <c r="J15" s="5">
        <f t="shared" si="1"/>
        <v>-0.8156325632563258</v>
      </c>
      <c r="K15" s="6">
        <f t="shared" si="2"/>
        <v>1.8325900473047163</v>
      </c>
      <c r="L15" s="4">
        <v>1.87</v>
      </c>
      <c r="M15" s="4">
        <v>1.06</v>
      </c>
      <c r="N15" s="4">
        <v>0.909</v>
      </c>
      <c r="O15" s="4">
        <v>-0.17</v>
      </c>
    </row>
    <row r="16" spans="1:15" ht="15.75">
      <c r="A16" s="4" t="s">
        <v>26</v>
      </c>
      <c r="B16" s="4"/>
      <c r="C16" s="4">
        <v>0.98</v>
      </c>
      <c r="D16" s="4">
        <v>2.1</v>
      </c>
      <c r="E16" s="4">
        <v>8</v>
      </c>
      <c r="F16" s="4">
        <v>5.47</v>
      </c>
      <c r="G16" s="6">
        <f t="shared" si="3"/>
        <v>7.684869999999977</v>
      </c>
      <c r="H16" s="4">
        <v>9.14</v>
      </c>
      <c r="I16" s="5">
        <f t="shared" si="0"/>
        <v>-0.0389610389610389</v>
      </c>
      <c r="J16" s="5">
        <f t="shared" si="1"/>
        <v>-0.35610389610389553</v>
      </c>
      <c r="K16" s="6">
        <f t="shared" si="2"/>
        <v>5.094417220779213</v>
      </c>
      <c r="L16" s="4">
        <v>1.91</v>
      </c>
      <c r="M16" s="4">
        <v>2.4</v>
      </c>
      <c r="N16" s="4">
        <v>2.31</v>
      </c>
      <c r="O16" s="4">
        <v>-0.15</v>
      </c>
    </row>
    <row r="17" spans="1:15" ht="15.75">
      <c r="A17" s="4"/>
      <c r="B17" s="3" t="s">
        <v>12</v>
      </c>
      <c r="C17" s="2">
        <f>+AVERAGE(C6:C16)</f>
        <v>0.9572727272727274</v>
      </c>
      <c r="D17" s="2">
        <f aca="true" t="shared" si="4" ref="D17:L17">+AVERAGE(D6:D16)</f>
        <v>4.989090909090909</v>
      </c>
      <c r="E17" s="2">
        <f t="shared" si="4"/>
        <v>4.181818181818182</v>
      </c>
      <c r="F17" s="2">
        <f t="shared" si="4"/>
        <v>3.549090909090909</v>
      </c>
      <c r="G17" s="1">
        <f t="shared" si="4"/>
        <v>8.852030090909091</v>
      </c>
      <c r="H17" s="2">
        <f t="shared" si="4"/>
        <v>8.564545454545454</v>
      </c>
      <c r="I17" s="2">
        <f t="shared" si="4"/>
        <v>0.13530726757353878</v>
      </c>
      <c r="J17" s="2">
        <f t="shared" si="4"/>
        <v>2.2737293788606396</v>
      </c>
      <c r="K17" s="1">
        <f t="shared" si="4"/>
        <v>5.898700793921976</v>
      </c>
      <c r="L17" s="2">
        <f t="shared" si="4"/>
        <v>1.8245454545454545</v>
      </c>
      <c r="M17" s="4"/>
      <c r="N17" s="4"/>
      <c r="O17" s="2">
        <f>+AVERAGE(O6:O16)</f>
        <v>-0.012727272727272743</v>
      </c>
    </row>
    <row r="18" spans="1:15" ht="15.75">
      <c r="A18" s="4"/>
      <c r="B18" s="3" t="s">
        <v>11</v>
      </c>
      <c r="C18" s="2">
        <f>+MEDIAN(C6:C16)</f>
        <v>0.98</v>
      </c>
      <c r="D18" s="2">
        <f aca="true" t="shared" si="5" ref="D18:L18">+MEDIAN(D6:D16)</f>
        <v>4.7</v>
      </c>
      <c r="E18" s="2">
        <f t="shared" si="5"/>
        <v>4</v>
      </c>
      <c r="F18" s="2">
        <f t="shared" si="5"/>
        <v>3.42</v>
      </c>
      <c r="G18" s="1">
        <f t="shared" si="5"/>
        <v>8.9</v>
      </c>
      <c r="H18" s="2">
        <f t="shared" si="5"/>
        <v>9.06</v>
      </c>
      <c r="I18" s="2">
        <f t="shared" si="5"/>
        <v>0.3191489361702127</v>
      </c>
      <c r="J18" s="2">
        <f t="shared" si="5"/>
        <v>2.607446808510638</v>
      </c>
      <c r="K18" s="1">
        <f t="shared" si="5"/>
        <v>5.6343664893617085</v>
      </c>
      <c r="L18" s="2">
        <f t="shared" si="5"/>
        <v>1.87</v>
      </c>
      <c r="M18" s="4"/>
      <c r="N18" s="4"/>
      <c r="O18" s="2">
        <f>+MEDIAN(O6:O16)</f>
        <v>-0.12</v>
      </c>
    </row>
    <row r="19" spans="13:15" ht="15.75">
      <c r="M19" s="4"/>
      <c r="N19" s="4"/>
      <c r="O19" s="4"/>
    </row>
    <row r="20" spans="5:15" ht="15.75">
      <c r="E20" t="s">
        <v>27</v>
      </c>
      <c r="M20" s="4"/>
      <c r="N20" s="4"/>
      <c r="O2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Administrator</cp:lastModifiedBy>
  <dcterms:created xsi:type="dcterms:W3CDTF">2018-09-18T15:50:03Z</dcterms:created>
  <dcterms:modified xsi:type="dcterms:W3CDTF">2018-10-16T14:22:18Z</dcterms:modified>
  <cp:category/>
  <cp:version/>
  <cp:contentType/>
  <cp:contentStatus/>
</cp:coreProperties>
</file>